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7950" activeTab="0"/>
  </bookViews>
  <sheets>
    <sheet name="Sheet1 " sheetId="1" r:id="rId1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<sst xmlns="http://schemas.openxmlformats.org/spreadsheetml/2006/main" count="199" uniqueCount="120">
  <si>
    <t>附件：</t>
  </si>
  <si>
    <t>古丈县2017年结存资金支持雨露计划等项目计划表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</si>
  <si>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</si>
  <si>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</si>
  <si>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</si>
  <si>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</si>
  <si>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</si>
  <si>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</si>
  <si>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</si>
  <si>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</si>
  <si>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本次下达资金（万元)</t>
  </si>
  <si>
    <t>资金来源</t>
  </si>
  <si>
    <t>项目效益</t>
  </si>
  <si>
    <t>备注</t>
  </si>
  <si>
    <t>来源项目</t>
  </si>
  <si>
    <t>文号</t>
  </si>
  <si>
    <t>金额</t>
  </si>
  <si>
    <t>古丈县合计</t>
  </si>
  <si>
    <t>一</t>
  </si>
  <si>
    <t>教育发展扶贫工程</t>
  </si>
  <si>
    <t>雨露计划</t>
  </si>
  <si>
    <t>县扶贫开发办</t>
  </si>
  <si>
    <t>全县</t>
  </si>
  <si>
    <t>新建</t>
  </si>
  <si>
    <t>2018年雨露计划缺口资金</t>
  </si>
  <si>
    <t>2017年小额信贷回收资金</t>
  </si>
  <si>
    <t>发展教育脱贫工程</t>
  </si>
  <si>
    <t>二</t>
  </si>
  <si>
    <t>公共服务保障工程</t>
  </si>
  <si>
    <t>古阳镇龙潭村村文化广场(坪场)硬化</t>
  </si>
  <si>
    <t>古阳镇人民政府</t>
  </si>
  <si>
    <t>古阳镇龙潭村</t>
  </si>
  <si>
    <t>村文化广场(坪场)硬化</t>
  </si>
  <si>
    <t>改善公共服务</t>
  </si>
  <si>
    <t>项目原资金文号为古统筹【2017】5号</t>
  </si>
  <si>
    <t>小计</t>
  </si>
  <si>
    <t>红石林镇茄通村卫文化戏台</t>
  </si>
  <si>
    <t>红石林镇人民政府</t>
  </si>
  <si>
    <t>红石林镇茄通村</t>
  </si>
  <si>
    <t>茄通村卫文化戏台</t>
  </si>
  <si>
    <t>项目原资金文号为古统筹【2017】8号</t>
  </si>
  <si>
    <t>红石林镇茄通村文化广场</t>
  </si>
  <si>
    <t>茄通村文化广场</t>
  </si>
  <si>
    <t>红石林镇铁马洲村卫生室</t>
  </si>
  <si>
    <t>红石林镇铁马洲村</t>
  </si>
  <si>
    <t>铁马洲村卫生室</t>
  </si>
  <si>
    <t>红石林镇列溪村培训经费</t>
  </si>
  <si>
    <t>红石林镇列溪村</t>
  </si>
  <si>
    <t>列溪村培训经费</t>
  </si>
  <si>
    <t>项目原资金文号为州财农函【2017】3号</t>
  </si>
  <si>
    <t>岩头寨镇磨刀村村部建设及文化活动室</t>
  </si>
  <si>
    <t>岩头寨镇人民政府</t>
  </si>
  <si>
    <t>岩头寨镇磨刀村</t>
  </si>
  <si>
    <t>磨刀村村部建设及文化活动室</t>
  </si>
  <si>
    <t>项目原资金文号为古统筹【2017】19号</t>
  </si>
  <si>
    <t>高峰镇镇溪村文化广场建设</t>
  </si>
  <si>
    <t>高峰镇人民政府</t>
  </si>
  <si>
    <t>高峰镇镇溪村</t>
  </si>
  <si>
    <t>镇溪村文化广场建设</t>
  </si>
  <si>
    <t>项目原资金文号为古统筹（2017）19号</t>
  </si>
  <si>
    <t>高峰镇镇溪村石门寨村文化广场建设</t>
  </si>
  <si>
    <t>镇溪村石门寨村文化广场建设</t>
  </si>
  <si>
    <t>高峰镇镇溪村村卫生室</t>
  </si>
  <si>
    <t>镇溪村村卫生室</t>
  </si>
  <si>
    <t>高峰镇镇溪村戏台建设</t>
  </si>
  <si>
    <t>镇溪村戏台建设</t>
  </si>
  <si>
    <t>高峰镇陈家村美丽乡村示范创建</t>
  </si>
  <si>
    <t>高峰镇陈家村</t>
  </si>
  <si>
    <t>陈家村美丽乡村示范创建</t>
  </si>
  <si>
    <t>项目原资金文号为古统筹（2017）24号</t>
  </si>
  <si>
    <t>三</t>
  </si>
  <si>
    <t>基础设施建设工程</t>
  </si>
  <si>
    <t>（一）</t>
  </si>
  <si>
    <t>农村公路建设</t>
  </si>
  <si>
    <t>坪坝镇对冲村新修公路保坎</t>
  </si>
  <si>
    <t>坪坝镇人民政府</t>
  </si>
  <si>
    <t>坪坝镇对冲村</t>
  </si>
  <si>
    <t>改建</t>
  </si>
  <si>
    <t>完善基础设施建设，解决交通问题</t>
  </si>
  <si>
    <t>项目原资金文号为古统筹【2017】32号</t>
  </si>
  <si>
    <t>（二）</t>
  </si>
  <si>
    <t>安全饮水</t>
  </si>
  <si>
    <t>农村安全饮水项目</t>
  </si>
  <si>
    <t>县水务局</t>
  </si>
  <si>
    <t>完善基础设施建设，解决安全饮水问题</t>
  </si>
  <si>
    <t>项目原资金文号为古统筹（2017）28号</t>
  </si>
  <si>
    <t>四</t>
  </si>
  <si>
    <t>产业发展</t>
  </si>
  <si>
    <t xml:space="preserve">15
</t>
  </si>
  <si>
    <t xml:space="preserve">古阳河水库电站小水电扶贫试点工程
</t>
  </si>
  <si>
    <t xml:space="preserve">县水务局
</t>
  </si>
  <si>
    <t xml:space="preserve">长潭村
</t>
  </si>
  <si>
    <t xml:space="preserve">新建
</t>
  </si>
  <si>
    <t xml:space="preserve">入股古阳河水库电站小水电扶贫试点工程，建设2000KW扶贫电站一座
</t>
  </si>
  <si>
    <t xml:space="preserve">614.167777
</t>
  </si>
  <si>
    <t>断龙山镇百家村饮水安全巩固提升工程</t>
  </si>
  <si>
    <t>古扶字[2018]10号</t>
  </si>
  <si>
    <t>发展村集体经济，解决贫困村脱贫问题</t>
  </si>
  <si>
    <t>断龙山镇杨家河村饮水安全巩固提升工程</t>
  </si>
  <si>
    <t>断龙山镇米多村饮水安全巩固提升工程</t>
  </si>
  <si>
    <t>高峰镇焦平村安全饮水安全巩固提升工程</t>
  </si>
  <si>
    <t>高峰镇凉水村安全饮水安全巩固提升工程</t>
  </si>
  <si>
    <t>高峰镇岩坨村饮水安全巩固提升工程</t>
  </si>
  <si>
    <t>古阳镇蔡家村饮水安全巩固提升工程</t>
  </si>
  <si>
    <t>古阳镇官坪村饮水安全巩固提升工程</t>
  </si>
  <si>
    <t>坪坝曹家村饮水安全巩固提升工程</t>
  </si>
  <si>
    <t>坪坝张家村饮水安全巩固提升工程</t>
  </si>
  <si>
    <t>岩头寨镇磨子村饮水安全巩固提升工程</t>
  </si>
  <si>
    <t>岩头寨镇千金村饮水安全巩固提升工程</t>
  </si>
  <si>
    <t>断龙山镇白溪村饮水安全巩固提升工程</t>
  </si>
  <si>
    <t>岩头寨镇沾潭小亮坡、麻冲饮水安全巩固提升工程</t>
  </si>
  <si>
    <t>高峰镇李家洞供水工程</t>
  </si>
  <si>
    <t>古阳镇罗依溪水厂输水主管更新改造工程</t>
  </si>
  <si>
    <t>古阳镇2018年1-6月农村环境综合整治微建设工程</t>
  </si>
  <si>
    <t>高峰镇2018年1-6月农村环境综合整治微建设工程</t>
  </si>
  <si>
    <t>岩头寨镇2018年1-6月农村环境综合整治微建设工程</t>
  </si>
  <si>
    <t>断龙山镇2018年1-6月农村环境综合整治微建设工程</t>
  </si>
  <si>
    <t>红石林镇2018年1-6月农村环境综合整治微建设工程</t>
  </si>
  <si>
    <t>坪坝镇2018年1-6月农村环境综合整治微建设工程</t>
  </si>
  <si>
    <t>默戎镇2018年1-6月农村环境综合整治微建设工程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</si>
</sst>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_);[Red]\(0\)"/>
    <numFmt numFmtId="178" formatCode="0.0000_);[Red]\(0.0000\)"/>
    <numFmt numFmtId="179" formatCode="0.0_);[Red]\(0.0\)"/>
    <numFmt numFmtId="180" formatCode="0.00_);[Red]\(0.00\)"/>
    <numFmt numFmtId="181" formatCode="0.000_);[Red]\(0.000\)"/>
  </numFmts>
  <fonts count="3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name val="Calibri Light"/>
      <family val="0"/>
    </font>
    <font>
      <b/>
      <sz val="10"/>
      <name val="Calibri"/>
      <family val="0"/>
    </font>
    <font>
      <b/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8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25" fillId="0" borderId="0">
      <alignment/>
      <protection/>
    </xf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9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76" fontId="34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7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2" borderId="9" xfId="75" applyFont="1" applyFill="1" applyBorder="1" applyAlignment="1">
      <alignment horizontal="left" vertical="center" wrapText="1"/>
      <protection/>
    </xf>
    <xf numFmtId="177" fontId="7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75" applyFont="1" applyBorder="1" applyAlignment="1">
      <alignment horizontal="left" vertical="center" wrapText="1"/>
      <protection/>
    </xf>
    <xf numFmtId="178" fontId="7" fillId="0" borderId="9" xfId="68" applyNumberFormat="1" applyFont="1" applyFill="1" applyBorder="1" applyAlignment="1">
      <alignment horizontal="center" vertical="center" wrapText="1"/>
      <protection/>
    </xf>
    <xf numFmtId="178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179" fontId="2" fillId="2" borderId="9" xfId="0" applyNumberFormat="1" applyFont="1" applyFill="1" applyBorder="1" applyAlignment="1">
      <alignment horizontal="center" vertical="center" wrapText="1"/>
    </xf>
    <xf numFmtId="0" fontId="2" fillId="0" borderId="9" xfId="70" applyFont="1" applyFill="1" applyBorder="1" applyAlignment="1">
      <alignment horizontal="left" vertical="center" wrapText="1"/>
      <protection/>
    </xf>
    <xf numFmtId="180" fontId="7" fillId="2" borderId="9" xfId="70" applyNumberFormat="1" applyFont="1" applyFill="1" applyBorder="1" applyAlignment="1">
      <alignment horizontal="center" vertical="center" wrapText="1"/>
      <protection/>
    </xf>
    <xf numFmtId="0" fontId="2" fillId="0" borderId="9" xfId="33" applyFont="1" applyBorder="1" applyAlignment="1">
      <alignment horizontal="left" vertical="center" wrapText="1"/>
      <protection/>
    </xf>
    <xf numFmtId="180" fontId="7" fillId="2" borderId="9" xfId="66" applyNumberFormat="1" applyFont="1" applyFill="1" applyBorder="1" applyAlignment="1">
      <alignment horizontal="center" vertical="center" wrapText="1"/>
      <protection/>
    </xf>
    <xf numFmtId="181" fontId="7" fillId="2" borderId="9" xfId="66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71" applyFont="1" applyBorder="1" applyAlignment="1">
      <alignment horizontal="center" vertical="center" wrapText="1"/>
      <protection/>
    </xf>
    <xf numFmtId="0" fontId="7" fillId="0" borderId="9" xfId="70" applyFont="1" applyFill="1" applyBorder="1" applyAlignment="1">
      <alignment horizontal="center" vertical="center" wrapText="1"/>
      <protection/>
    </xf>
    <xf numFmtId="0" fontId="7" fillId="0" borderId="9" xfId="3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2" fillId="0" borderId="9" xfId="76" applyFont="1" applyFill="1" applyBorder="1" applyAlignment="1">
      <alignment horizontal="center" vertical="center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2_古丈县2017年岩头寨农村饮水安全巩固提升工程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2 10" xfId="68"/>
    <cellStyle name="60% - 强调文字颜色 6" xfId="69"/>
    <cellStyle name="常规 2" xfId="70"/>
    <cellStyle name="常规 2 12" xfId="71"/>
    <cellStyle name="常规 2 14" xfId="72"/>
    <cellStyle name="常规 2 15" xfId="73"/>
    <cellStyle name="常规 2 16" xfId="74"/>
    <cellStyle name="常规 2 7" xfId="75"/>
    <cellStyle name="常规_第七批2017年33个贫困村农村饮水安全巩固提升工程进度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30">
      <selection activeCell="C54" sqref="C54"/>
    </sheetView>
  </sheetViews>
  <sheetFormatPr defaultColWidth="8.625" defaultRowHeight="14.25"/>
  <cols>
    <col min="1" max="1" width="6.125" style="6" customWidth="1"/>
    <col min="2" max="2" width="16.625" style="7" customWidth="1"/>
    <col min="3" max="3" width="14.00390625" style="8" customWidth="1"/>
    <col min="4" max="4" width="8.00390625" style="8" customWidth="1"/>
    <col min="5" max="5" width="7.875" style="9" customWidth="1"/>
    <col min="6" max="6" width="20.875" style="10" customWidth="1"/>
    <col min="7" max="7" width="12.50390625" style="11" customWidth="1"/>
    <col min="8" max="8" width="15.625" style="10" customWidth="1"/>
    <col min="9" max="9" width="14.375" style="10" customWidth="1"/>
    <col min="10" max="10" width="12.00390625" style="12" customWidth="1"/>
    <col min="11" max="11" width="11.50390625" style="12" customWidth="1"/>
    <col min="12" max="12" width="15.25390625" style="12" customWidth="1"/>
    <col min="13" max="16384" width="8.625" style="12" customWidth="1"/>
  </cols>
  <sheetData>
    <row r="1" spans="1:256" ht="33" customHeight="1">
      <c r="A1" s="2"/>
      <c r="B1" s="13" t="s">
        <v>0</v>
      </c>
      <c r="C1" s="14"/>
      <c r="D1" s="14"/>
      <c r="E1" s="14"/>
      <c r="F1" s="13"/>
      <c r="G1" s="14"/>
      <c r="H1" s="1"/>
      <c r="I1" s="1"/>
      <c r="J1" s="1"/>
      <c r="K1" s="1"/>
      <c r="L1" s="4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2" s="1" customFormat="1" ht="49.5" customHeight="1">
      <c r="A2" s="15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5.5" customHeight="1">
      <c r="A3" s="2"/>
      <c r="B3" s="17" t="s">
        <v>2</v>
      </c>
      <c r="C3" s="17"/>
      <c r="D3" s="17"/>
      <c r="E3" s="17"/>
      <c r="F3" s="17"/>
      <c r="G3" s="17"/>
      <c r="H3" s="18"/>
      <c r="I3" s="18"/>
      <c r="J3" s="17" t="s">
        <v>3</v>
      </c>
      <c r="K3" s="17"/>
      <c r="L3" s="17"/>
    </row>
    <row r="4" spans="1:12" s="2" customFormat="1" ht="30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/>
      <c r="J4" s="19"/>
      <c r="K4" s="19" t="s">
        <v>12</v>
      </c>
      <c r="L4" s="19" t="s">
        <v>13</v>
      </c>
    </row>
    <row r="5" spans="1:12" s="2" customFormat="1" ht="30" customHeight="1">
      <c r="A5" s="19"/>
      <c r="B5" s="19"/>
      <c r="C5" s="19"/>
      <c r="D5" s="19"/>
      <c r="E5" s="19"/>
      <c r="F5" s="19"/>
      <c r="G5" s="19"/>
      <c r="H5" s="19" t="s">
        <v>14</v>
      </c>
      <c r="I5" s="19" t="s">
        <v>15</v>
      </c>
      <c r="J5" s="19" t="s">
        <v>16</v>
      </c>
      <c r="K5" s="19"/>
      <c r="L5" s="19"/>
    </row>
    <row r="6" spans="1:12" s="3" customFormat="1" ht="34.5" customHeight="1">
      <c r="A6" s="19"/>
      <c r="B6" s="19" t="s">
        <v>17</v>
      </c>
      <c r="C6" s="20"/>
      <c r="D6" s="20"/>
      <c r="E6" s="20"/>
      <c r="F6" s="19"/>
      <c r="G6" s="21">
        <f>SUM(G7,G9,G25,G30)</f>
        <v>874.167777</v>
      </c>
      <c r="H6" s="22"/>
      <c r="I6" s="22"/>
      <c r="J6" s="22">
        <v>874.167777</v>
      </c>
      <c r="K6" s="22"/>
      <c r="L6" s="19"/>
    </row>
    <row r="7" spans="1:12" s="3" customFormat="1" ht="34.5" customHeight="1">
      <c r="A7" s="19" t="s">
        <v>18</v>
      </c>
      <c r="B7" s="19" t="s">
        <v>19</v>
      </c>
      <c r="C7" s="20"/>
      <c r="D7" s="20"/>
      <c r="E7" s="20"/>
      <c r="F7" s="19"/>
      <c r="G7" s="22">
        <v>152.4878</v>
      </c>
      <c r="H7" s="19"/>
      <c r="I7" s="19"/>
      <c r="J7" s="22">
        <v>152.4878</v>
      </c>
      <c r="K7" s="22"/>
      <c r="L7" s="19"/>
    </row>
    <row r="8" spans="1:12" s="4" customFormat="1" ht="30" customHeight="1">
      <c r="A8" s="23">
        <v>1</v>
      </c>
      <c r="B8" s="23" t="s">
        <v>20</v>
      </c>
      <c r="C8" s="24" t="s">
        <v>21</v>
      </c>
      <c r="D8" s="24" t="s">
        <v>22</v>
      </c>
      <c r="E8" s="24" t="s">
        <v>23</v>
      </c>
      <c r="F8" s="23" t="s">
        <v>24</v>
      </c>
      <c r="G8" s="25">
        <v>152.4878</v>
      </c>
      <c r="H8" s="23" t="s">
        <v>25</v>
      </c>
      <c r="I8" s="23"/>
      <c r="J8" s="25">
        <v>152.4878</v>
      </c>
      <c r="K8" s="25" t="s">
        <v>26</v>
      </c>
      <c r="L8" s="23"/>
    </row>
    <row r="9" spans="1:12" s="3" customFormat="1" ht="34.5" customHeight="1">
      <c r="A9" s="19" t="s">
        <v>27</v>
      </c>
      <c r="B9" s="19" t="s">
        <v>28</v>
      </c>
      <c r="C9" s="20"/>
      <c r="D9" s="20"/>
      <c r="E9" s="20"/>
      <c r="F9" s="19"/>
      <c r="G9" s="22">
        <f>G11+G16+G18+G24</f>
        <v>74.08420000000001</v>
      </c>
      <c r="H9" s="19"/>
      <c r="I9" s="19"/>
      <c r="J9" s="22">
        <f>J11+J16+J18+J24</f>
        <v>74.08420000000001</v>
      </c>
      <c r="K9" s="22"/>
      <c r="L9" s="19"/>
    </row>
    <row r="10" spans="1:12" s="4" customFormat="1" ht="30" customHeight="1">
      <c r="A10" s="23">
        <v>2</v>
      </c>
      <c r="B10" s="26" t="s">
        <v>29</v>
      </c>
      <c r="C10" s="24" t="s">
        <v>30</v>
      </c>
      <c r="D10" s="24" t="s">
        <v>31</v>
      </c>
      <c r="E10" s="24" t="s">
        <v>23</v>
      </c>
      <c r="F10" s="23" t="s">
        <v>32</v>
      </c>
      <c r="G10" s="27">
        <v>10</v>
      </c>
      <c r="H10" s="23" t="s">
        <v>25</v>
      </c>
      <c r="I10" s="23"/>
      <c r="J10" s="27">
        <v>10</v>
      </c>
      <c r="K10" s="27" t="s">
        <v>33</v>
      </c>
      <c r="L10" s="45" t="s">
        <v>34</v>
      </c>
    </row>
    <row r="11" spans="1:12" s="4" customFormat="1" ht="30" customHeight="1">
      <c r="A11" s="28"/>
      <c r="B11" s="29" t="s">
        <v>35</v>
      </c>
      <c r="C11" s="29"/>
      <c r="D11" s="29"/>
      <c r="E11" s="29"/>
      <c r="F11" s="29"/>
      <c r="G11" s="27">
        <v>10</v>
      </c>
      <c r="H11" s="23"/>
      <c r="I11" s="23"/>
      <c r="J11" s="27">
        <v>10</v>
      </c>
      <c r="K11" s="27"/>
      <c r="L11" s="45"/>
    </row>
    <row r="12" spans="1:12" s="4" customFormat="1" ht="30" customHeight="1">
      <c r="A12" s="23">
        <v>3</v>
      </c>
      <c r="B12" s="30" t="s">
        <v>36</v>
      </c>
      <c r="C12" s="24" t="s">
        <v>37</v>
      </c>
      <c r="D12" s="24" t="s">
        <v>38</v>
      </c>
      <c r="E12" s="24" t="s">
        <v>23</v>
      </c>
      <c r="F12" s="23" t="s">
        <v>39</v>
      </c>
      <c r="G12" s="31">
        <v>6</v>
      </c>
      <c r="H12" s="23" t="s">
        <v>25</v>
      </c>
      <c r="I12" s="23"/>
      <c r="J12" s="31">
        <v>6</v>
      </c>
      <c r="K12" s="27" t="s">
        <v>33</v>
      </c>
      <c r="L12" s="46" t="s">
        <v>40</v>
      </c>
    </row>
    <row r="13" spans="1:12" s="4" customFormat="1" ht="30" customHeight="1">
      <c r="A13" s="23">
        <v>4</v>
      </c>
      <c r="B13" s="32" t="s">
        <v>41</v>
      </c>
      <c r="C13" s="24" t="s">
        <v>37</v>
      </c>
      <c r="D13" s="24" t="s">
        <v>38</v>
      </c>
      <c r="E13" s="24" t="s">
        <v>23</v>
      </c>
      <c r="F13" s="23" t="s">
        <v>42</v>
      </c>
      <c r="G13" s="31">
        <v>8</v>
      </c>
      <c r="H13" s="23" t="s">
        <v>25</v>
      </c>
      <c r="I13" s="23"/>
      <c r="J13" s="31">
        <v>8</v>
      </c>
      <c r="K13" s="27" t="s">
        <v>33</v>
      </c>
      <c r="L13" s="46" t="s">
        <v>40</v>
      </c>
    </row>
    <row r="14" spans="1:12" s="4" customFormat="1" ht="30" customHeight="1">
      <c r="A14" s="23">
        <v>5</v>
      </c>
      <c r="B14" s="32" t="s">
        <v>43</v>
      </c>
      <c r="C14" s="24" t="s">
        <v>37</v>
      </c>
      <c r="D14" s="24" t="s">
        <v>44</v>
      </c>
      <c r="E14" s="24" t="s">
        <v>23</v>
      </c>
      <c r="F14" s="23" t="s">
        <v>45</v>
      </c>
      <c r="G14" s="31">
        <v>9</v>
      </c>
      <c r="H14" s="23" t="s">
        <v>25</v>
      </c>
      <c r="I14" s="23"/>
      <c r="J14" s="31">
        <v>9</v>
      </c>
      <c r="K14" s="27" t="s">
        <v>33</v>
      </c>
      <c r="L14" s="46" t="s">
        <v>40</v>
      </c>
    </row>
    <row r="15" spans="1:12" s="4" customFormat="1" ht="30" customHeight="1">
      <c r="A15" s="23">
        <v>6</v>
      </c>
      <c r="B15" s="32" t="s">
        <v>46</v>
      </c>
      <c r="C15" s="24" t="s">
        <v>37</v>
      </c>
      <c r="D15" s="24" t="s">
        <v>47</v>
      </c>
      <c r="E15" s="24" t="s">
        <v>23</v>
      </c>
      <c r="F15" s="23" t="s">
        <v>48</v>
      </c>
      <c r="G15" s="33">
        <v>0.4842</v>
      </c>
      <c r="H15" s="23" t="s">
        <v>25</v>
      </c>
      <c r="I15" s="23"/>
      <c r="J15" s="33">
        <v>0.4842</v>
      </c>
      <c r="K15" s="27" t="s">
        <v>33</v>
      </c>
      <c r="L15" s="46" t="s">
        <v>49</v>
      </c>
    </row>
    <row r="16" spans="1:12" s="4" customFormat="1" ht="30" customHeight="1">
      <c r="A16" s="28"/>
      <c r="B16" s="29" t="s">
        <v>35</v>
      </c>
      <c r="C16" s="29"/>
      <c r="D16" s="29"/>
      <c r="E16" s="29"/>
      <c r="F16" s="29"/>
      <c r="G16" s="34">
        <v>23.4842</v>
      </c>
      <c r="H16" s="23"/>
      <c r="I16" s="23"/>
      <c r="J16" s="34">
        <f>SUM(J12:J15)</f>
        <v>23.4842</v>
      </c>
      <c r="K16" s="27"/>
      <c r="L16" s="45"/>
    </row>
    <row r="17" spans="1:12" s="4" customFormat="1" ht="30" customHeight="1">
      <c r="A17" s="23">
        <v>7</v>
      </c>
      <c r="B17" s="35" t="s">
        <v>50</v>
      </c>
      <c r="C17" s="24" t="s">
        <v>51</v>
      </c>
      <c r="D17" s="24" t="s">
        <v>52</v>
      </c>
      <c r="E17" s="24" t="s">
        <v>23</v>
      </c>
      <c r="F17" s="23" t="s">
        <v>53</v>
      </c>
      <c r="G17" s="36">
        <v>4.6</v>
      </c>
      <c r="H17" s="23" t="s">
        <v>25</v>
      </c>
      <c r="I17" s="23"/>
      <c r="J17" s="36">
        <v>4.6</v>
      </c>
      <c r="K17" s="27" t="s">
        <v>33</v>
      </c>
      <c r="L17" s="45" t="s">
        <v>54</v>
      </c>
    </row>
    <row r="18" spans="1:12" s="4" customFormat="1" ht="30" customHeight="1">
      <c r="A18" s="28"/>
      <c r="B18" s="29" t="s">
        <v>35</v>
      </c>
      <c r="C18" s="29"/>
      <c r="D18" s="29"/>
      <c r="E18" s="29"/>
      <c r="F18" s="29"/>
      <c r="G18" s="36">
        <v>4.6</v>
      </c>
      <c r="H18" s="23"/>
      <c r="I18" s="23"/>
      <c r="J18" s="36">
        <v>4.6</v>
      </c>
      <c r="K18" s="27"/>
      <c r="L18" s="45"/>
    </row>
    <row r="19" spans="1:12" s="4" customFormat="1" ht="30" customHeight="1">
      <c r="A19" s="23">
        <v>8</v>
      </c>
      <c r="B19" s="37" t="s">
        <v>55</v>
      </c>
      <c r="C19" s="24" t="s">
        <v>56</v>
      </c>
      <c r="D19" s="24" t="s">
        <v>57</v>
      </c>
      <c r="E19" s="24" t="s">
        <v>23</v>
      </c>
      <c r="F19" s="23" t="s">
        <v>58</v>
      </c>
      <c r="G19" s="38">
        <v>8</v>
      </c>
      <c r="H19" s="23" t="s">
        <v>25</v>
      </c>
      <c r="I19" s="23"/>
      <c r="J19" s="38">
        <v>8</v>
      </c>
      <c r="K19" s="27" t="s">
        <v>33</v>
      </c>
      <c r="L19" s="47" t="s">
        <v>59</v>
      </c>
    </row>
    <row r="20" spans="1:12" s="4" customFormat="1" ht="30" customHeight="1">
      <c r="A20" s="23">
        <v>9</v>
      </c>
      <c r="B20" s="37" t="s">
        <v>60</v>
      </c>
      <c r="C20" s="24" t="s">
        <v>56</v>
      </c>
      <c r="D20" s="24" t="s">
        <v>57</v>
      </c>
      <c r="E20" s="24" t="s">
        <v>23</v>
      </c>
      <c r="F20" s="23" t="s">
        <v>61</v>
      </c>
      <c r="G20" s="38">
        <v>8</v>
      </c>
      <c r="H20" s="23" t="s">
        <v>25</v>
      </c>
      <c r="I20" s="23"/>
      <c r="J20" s="38">
        <v>8</v>
      </c>
      <c r="K20" s="27" t="s">
        <v>33</v>
      </c>
      <c r="L20" s="47" t="s">
        <v>59</v>
      </c>
    </row>
    <row r="21" spans="1:12" s="4" customFormat="1" ht="30" customHeight="1">
      <c r="A21" s="23">
        <v>10</v>
      </c>
      <c r="B21" s="37" t="s">
        <v>62</v>
      </c>
      <c r="C21" s="24" t="s">
        <v>56</v>
      </c>
      <c r="D21" s="24" t="s">
        <v>57</v>
      </c>
      <c r="E21" s="24" t="s">
        <v>23</v>
      </c>
      <c r="F21" s="23" t="s">
        <v>63</v>
      </c>
      <c r="G21" s="38">
        <v>9</v>
      </c>
      <c r="H21" s="23" t="s">
        <v>25</v>
      </c>
      <c r="I21" s="23"/>
      <c r="J21" s="38">
        <v>9</v>
      </c>
      <c r="K21" s="27" t="s">
        <v>33</v>
      </c>
      <c r="L21" s="47" t="s">
        <v>59</v>
      </c>
    </row>
    <row r="22" spans="1:12" s="4" customFormat="1" ht="30" customHeight="1">
      <c r="A22" s="23">
        <v>11</v>
      </c>
      <c r="B22" s="37" t="s">
        <v>64</v>
      </c>
      <c r="C22" s="24" t="s">
        <v>56</v>
      </c>
      <c r="D22" s="24" t="s">
        <v>57</v>
      </c>
      <c r="E22" s="24" t="s">
        <v>23</v>
      </c>
      <c r="F22" s="23" t="s">
        <v>65</v>
      </c>
      <c r="G22" s="38">
        <v>6</v>
      </c>
      <c r="H22" s="23" t="s">
        <v>25</v>
      </c>
      <c r="I22" s="23"/>
      <c r="J22" s="38">
        <v>6</v>
      </c>
      <c r="K22" s="27" t="s">
        <v>33</v>
      </c>
      <c r="L22" s="47" t="s">
        <v>59</v>
      </c>
    </row>
    <row r="23" spans="1:12" s="4" customFormat="1" ht="30" customHeight="1">
      <c r="A23" s="23">
        <v>12</v>
      </c>
      <c r="B23" s="39" t="s">
        <v>66</v>
      </c>
      <c r="C23" s="24" t="s">
        <v>56</v>
      </c>
      <c r="D23" s="24" t="s">
        <v>67</v>
      </c>
      <c r="E23" s="24" t="s">
        <v>23</v>
      </c>
      <c r="F23" s="23" t="s">
        <v>68</v>
      </c>
      <c r="G23" s="40">
        <v>5</v>
      </c>
      <c r="H23" s="23" t="s">
        <v>25</v>
      </c>
      <c r="I23" s="23"/>
      <c r="J23" s="40">
        <v>5</v>
      </c>
      <c r="K23" s="27" t="s">
        <v>33</v>
      </c>
      <c r="L23" s="48" t="s">
        <v>69</v>
      </c>
    </row>
    <row r="24" spans="1:12" s="4" customFormat="1" ht="30" customHeight="1">
      <c r="A24" s="28"/>
      <c r="B24" s="29" t="s">
        <v>35</v>
      </c>
      <c r="C24" s="29"/>
      <c r="D24" s="29"/>
      <c r="E24" s="29"/>
      <c r="F24" s="29"/>
      <c r="G24" s="34">
        <f>SUM(G19:G23)</f>
        <v>36</v>
      </c>
      <c r="H24" s="23"/>
      <c r="I24" s="23"/>
      <c r="J24" s="34">
        <f>SUM(J19:J23)</f>
        <v>36</v>
      </c>
      <c r="K24" s="27"/>
      <c r="L24" s="45"/>
    </row>
    <row r="25" spans="1:12" s="3" customFormat="1" ht="34.5" customHeight="1">
      <c r="A25" s="19" t="s">
        <v>70</v>
      </c>
      <c r="B25" s="19" t="s">
        <v>71</v>
      </c>
      <c r="C25" s="20"/>
      <c r="D25" s="20"/>
      <c r="E25" s="20"/>
      <c r="F25" s="19"/>
      <c r="G25" s="22">
        <f>G26+G28</f>
        <v>33.428</v>
      </c>
      <c r="H25" s="19"/>
      <c r="I25" s="19"/>
      <c r="J25" s="22">
        <f>J26+J28</f>
        <v>33.428</v>
      </c>
      <c r="K25" s="22"/>
      <c r="L25" s="19"/>
    </row>
    <row r="26" spans="1:12" s="3" customFormat="1" ht="34.5" customHeight="1">
      <c r="A26" s="19" t="s">
        <v>72</v>
      </c>
      <c r="B26" s="19" t="s">
        <v>73</v>
      </c>
      <c r="C26" s="20"/>
      <c r="D26" s="20"/>
      <c r="E26" s="20"/>
      <c r="F26" s="19"/>
      <c r="G26" s="22">
        <v>20</v>
      </c>
      <c r="H26" s="19"/>
      <c r="I26" s="19"/>
      <c r="J26" s="22">
        <v>20</v>
      </c>
      <c r="K26" s="22"/>
      <c r="L26" s="19"/>
    </row>
    <row r="27" spans="1:12" s="4" customFormat="1" ht="48" customHeight="1">
      <c r="A27" s="23">
        <v>13</v>
      </c>
      <c r="B27" s="39" t="s">
        <v>74</v>
      </c>
      <c r="C27" s="24" t="s">
        <v>75</v>
      </c>
      <c r="D27" s="24" t="s">
        <v>76</v>
      </c>
      <c r="E27" s="24" t="s">
        <v>77</v>
      </c>
      <c r="F27" s="23" t="s">
        <v>74</v>
      </c>
      <c r="G27" s="41">
        <v>20</v>
      </c>
      <c r="H27" s="23" t="s">
        <v>25</v>
      </c>
      <c r="I27" s="23"/>
      <c r="J27" s="41">
        <v>20</v>
      </c>
      <c r="K27" s="41" t="s">
        <v>78</v>
      </c>
      <c r="L27" s="48" t="s">
        <v>79</v>
      </c>
    </row>
    <row r="28" spans="1:12" s="5" customFormat="1" ht="30" customHeight="1">
      <c r="A28" s="23" t="s">
        <v>80</v>
      </c>
      <c r="B28" s="23" t="s">
        <v>81</v>
      </c>
      <c r="C28" s="23"/>
      <c r="D28" s="23"/>
      <c r="E28" s="23"/>
      <c r="F28" s="23"/>
      <c r="G28" s="23">
        <v>13.428</v>
      </c>
      <c r="H28" s="42"/>
      <c r="I28" s="49"/>
      <c r="J28" s="23">
        <v>13.428</v>
      </c>
      <c r="K28" s="23"/>
      <c r="L28" s="23"/>
    </row>
    <row r="29" spans="1:12" s="4" customFormat="1" ht="48" customHeight="1">
      <c r="A29" s="23">
        <v>14</v>
      </c>
      <c r="B29" s="39" t="s">
        <v>82</v>
      </c>
      <c r="C29" s="24" t="s">
        <v>83</v>
      </c>
      <c r="D29" s="24" t="s">
        <v>22</v>
      </c>
      <c r="E29" s="24" t="s">
        <v>23</v>
      </c>
      <c r="F29" s="23" t="s">
        <v>82</v>
      </c>
      <c r="G29" s="41">
        <v>13.428</v>
      </c>
      <c r="H29" s="23" t="s">
        <v>25</v>
      </c>
      <c r="I29" s="23"/>
      <c r="J29" s="41">
        <v>13.428</v>
      </c>
      <c r="K29" s="41" t="s">
        <v>84</v>
      </c>
      <c r="L29" s="48" t="s">
        <v>85</v>
      </c>
    </row>
    <row r="30" spans="1:12" s="3" customFormat="1" ht="27.75" customHeight="1">
      <c r="A30" s="19" t="s">
        <v>86</v>
      </c>
      <c r="B30" s="19" t="s">
        <v>87</v>
      </c>
      <c r="C30" s="20"/>
      <c r="D30" s="20"/>
      <c r="E30" s="20"/>
      <c r="F30" s="19"/>
      <c r="G30" s="21">
        <v>614.167777</v>
      </c>
      <c r="H30" s="19"/>
      <c r="I30" s="19"/>
      <c r="J30" s="21">
        <f>SUM(J31:J53)</f>
        <v>614.167777</v>
      </c>
      <c r="K30" s="22"/>
      <c r="L30" s="19"/>
    </row>
    <row r="31" spans="1:12" ht="28.5" customHeight="1">
      <c r="A31" s="23" t="s">
        <v>88</v>
      </c>
      <c r="B31" s="23" t="s">
        <v>89</v>
      </c>
      <c r="C31" s="23" t="s">
        <v>90</v>
      </c>
      <c r="D31" s="23" t="s">
        <v>91</v>
      </c>
      <c r="E31" s="23" t="s">
        <v>92</v>
      </c>
      <c r="F31" s="23" t="s">
        <v>93</v>
      </c>
      <c r="G31" s="23" t="s">
        <v>94</v>
      </c>
      <c r="H31" s="43" t="s">
        <v>95</v>
      </c>
      <c r="I31" s="43" t="s">
        <v>96</v>
      </c>
      <c r="J31" s="50">
        <v>25</v>
      </c>
      <c r="K31" s="23" t="s">
        <v>97</v>
      </c>
      <c r="L31" s="23"/>
    </row>
    <row r="32" spans="1:12" ht="28.5" customHeight="1">
      <c r="A32" s="23"/>
      <c r="B32" s="23"/>
      <c r="C32" s="23"/>
      <c r="D32" s="23"/>
      <c r="E32" s="23"/>
      <c r="F32" s="23"/>
      <c r="G32" s="23"/>
      <c r="H32" s="43" t="s">
        <v>98</v>
      </c>
      <c r="I32" s="43" t="s">
        <v>96</v>
      </c>
      <c r="J32" s="50">
        <v>20</v>
      </c>
      <c r="K32" s="23"/>
      <c r="L32" s="23"/>
    </row>
    <row r="33" spans="1:12" ht="28.5" customHeight="1">
      <c r="A33" s="23"/>
      <c r="B33" s="23"/>
      <c r="C33" s="23"/>
      <c r="D33" s="23"/>
      <c r="E33" s="23"/>
      <c r="F33" s="23"/>
      <c r="G33" s="23"/>
      <c r="H33" s="43" t="s">
        <v>99</v>
      </c>
      <c r="I33" s="43" t="s">
        <v>96</v>
      </c>
      <c r="J33" s="50">
        <v>25</v>
      </c>
      <c r="K33" s="23"/>
      <c r="L33" s="23"/>
    </row>
    <row r="34" spans="1:12" ht="28.5" customHeight="1">
      <c r="A34" s="23"/>
      <c r="B34" s="23"/>
      <c r="C34" s="23"/>
      <c r="D34" s="23"/>
      <c r="E34" s="23"/>
      <c r="F34" s="23"/>
      <c r="G34" s="23"/>
      <c r="H34" s="43" t="s">
        <v>100</v>
      </c>
      <c r="I34" s="43" t="s">
        <v>96</v>
      </c>
      <c r="J34" s="50">
        <v>8</v>
      </c>
      <c r="K34" s="23"/>
      <c r="L34" s="23"/>
    </row>
    <row r="35" spans="1:12" ht="28.5" customHeight="1">
      <c r="A35" s="23"/>
      <c r="B35" s="23"/>
      <c r="C35" s="23"/>
      <c r="D35" s="23"/>
      <c r="E35" s="23"/>
      <c r="F35" s="23"/>
      <c r="G35" s="23"/>
      <c r="H35" s="43" t="s">
        <v>101</v>
      </c>
      <c r="I35" s="43" t="s">
        <v>96</v>
      </c>
      <c r="J35" s="50">
        <v>12</v>
      </c>
      <c r="K35" s="23"/>
      <c r="L35" s="23"/>
    </row>
    <row r="36" spans="1:12" ht="28.5" customHeight="1">
      <c r="A36" s="23"/>
      <c r="B36" s="23"/>
      <c r="C36" s="23"/>
      <c r="D36" s="23"/>
      <c r="E36" s="23"/>
      <c r="F36" s="23"/>
      <c r="G36" s="23"/>
      <c r="H36" s="43" t="s">
        <v>102</v>
      </c>
      <c r="I36" s="43" t="s">
        <v>96</v>
      </c>
      <c r="J36" s="50">
        <v>25</v>
      </c>
      <c r="K36" s="23"/>
      <c r="L36" s="23"/>
    </row>
    <row r="37" spans="1:12" ht="28.5" customHeight="1">
      <c r="A37" s="23"/>
      <c r="B37" s="23"/>
      <c r="C37" s="23"/>
      <c r="D37" s="23"/>
      <c r="E37" s="23"/>
      <c r="F37" s="23"/>
      <c r="G37" s="23"/>
      <c r="H37" s="43" t="s">
        <v>103</v>
      </c>
      <c r="I37" s="43" t="s">
        <v>96</v>
      </c>
      <c r="J37" s="50">
        <v>23</v>
      </c>
      <c r="K37" s="23"/>
      <c r="L37" s="23"/>
    </row>
    <row r="38" spans="1:12" ht="28.5" customHeight="1">
      <c r="A38" s="23"/>
      <c r="B38" s="23"/>
      <c r="C38" s="23"/>
      <c r="D38" s="23"/>
      <c r="E38" s="23"/>
      <c r="F38" s="23"/>
      <c r="G38" s="23"/>
      <c r="H38" s="43" t="s">
        <v>104</v>
      </c>
      <c r="I38" s="43" t="s">
        <v>96</v>
      </c>
      <c r="J38" s="50">
        <v>27.55</v>
      </c>
      <c r="K38" s="23"/>
      <c r="L38" s="23"/>
    </row>
    <row r="39" spans="1:12" ht="28.5" customHeight="1">
      <c r="A39" s="23"/>
      <c r="B39" s="23"/>
      <c r="C39" s="23"/>
      <c r="D39" s="23"/>
      <c r="E39" s="23"/>
      <c r="F39" s="23"/>
      <c r="G39" s="23"/>
      <c r="H39" s="43" t="s">
        <v>105</v>
      </c>
      <c r="I39" s="43" t="s">
        <v>96</v>
      </c>
      <c r="J39" s="50">
        <v>30</v>
      </c>
      <c r="K39" s="23"/>
      <c r="L39" s="23"/>
    </row>
    <row r="40" spans="1:12" ht="28.5" customHeight="1">
      <c r="A40" s="23"/>
      <c r="B40" s="23"/>
      <c r="C40" s="23"/>
      <c r="D40" s="23"/>
      <c r="E40" s="23"/>
      <c r="F40" s="23"/>
      <c r="G40" s="23"/>
      <c r="H40" s="43" t="s">
        <v>106</v>
      </c>
      <c r="I40" s="43" t="s">
        <v>96</v>
      </c>
      <c r="J40" s="50">
        <v>18</v>
      </c>
      <c r="K40" s="23"/>
      <c r="L40" s="23"/>
    </row>
    <row r="41" spans="1:12" ht="28.5" customHeight="1">
      <c r="A41" s="23"/>
      <c r="B41" s="23"/>
      <c r="C41" s="23"/>
      <c r="D41" s="23"/>
      <c r="E41" s="23"/>
      <c r="F41" s="23"/>
      <c r="G41" s="23"/>
      <c r="H41" s="43" t="s">
        <v>107</v>
      </c>
      <c r="I41" s="43" t="s">
        <v>96</v>
      </c>
      <c r="J41" s="50">
        <v>37.13</v>
      </c>
      <c r="K41" s="23"/>
      <c r="L41" s="23"/>
    </row>
    <row r="42" spans="1:12" ht="28.5" customHeight="1">
      <c r="A42" s="23"/>
      <c r="B42" s="23"/>
      <c r="C42" s="23"/>
      <c r="D42" s="23"/>
      <c r="E42" s="23"/>
      <c r="F42" s="23"/>
      <c r="G42" s="23"/>
      <c r="H42" s="43" t="s">
        <v>108</v>
      </c>
      <c r="I42" s="43" t="s">
        <v>96</v>
      </c>
      <c r="J42" s="50">
        <v>40.91</v>
      </c>
      <c r="K42" s="23"/>
      <c r="L42" s="23"/>
    </row>
    <row r="43" spans="1:12" ht="28.5" customHeight="1">
      <c r="A43" s="23"/>
      <c r="B43" s="23"/>
      <c r="C43" s="23"/>
      <c r="D43" s="23"/>
      <c r="E43" s="23"/>
      <c r="F43" s="23"/>
      <c r="G43" s="23"/>
      <c r="H43" s="43" t="s">
        <v>109</v>
      </c>
      <c r="I43" s="43" t="s">
        <v>96</v>
      </c>
      <c r="J43" s="50">
        <v>14</v>
      </c>
      <c r="K43" s="23"/>
      <c r="L43" s="23"/>
    </row>
    <row r="44" spans="1:12" ht="43.5" customHeight="1">
      <c r="A44" s="23"/>
      <c r="B44" s="23"/>
      <c r="C44" s="23"/>
      <c r="D44" s="23"/>
      <c r="E44" s="23"/>
      <c r="F44" s="23"/>
      <c r="G44" s="23"/>
      <c r="H44" s="43" t="s">
        <v>110</v>
      </c>
      <c r="I44" s="43" t="s">
        <v>96</v>
      </c>
      <c r="J44" s="50">
        <v>18.2</v>
      </c>
      <c r="K44" s="23"/>
      <c r="L44" s="23"/>
    </row>
    <row r="45" spans="1:12" ht="33" customHeight="1">
      <c r="A45" s="23"/>
      <c r="B45" s="23"/>
      <c r="C45" s="23"/>
      <c r="D45" s="23"/>
      <c r="E45" s="23"/>
      <c r="F45" s="23"/>
      <c r="G45" s="23"/>
      <c r="H45" s="43" t="s">
        <v>111</v>
      </c>
      <c r="I45" s="43" t="s">
        <v>96</v>
      </c>
      <c r="J45" s="50">
        <v>60</v>
      </c>
      <c r="K45" s="23"/>
      <c r="L45" s="23"/>
    </row>
    <row r="46" spans="1:12" ht="33" customHeight="1">
      <c r="A46" s="23"/>
      <c r="B46" s="23"/>
      <c r="C46" s="23"/>
      <c r="D46" s="23"/>
      <c r="E46" s="23"/>
      <c r="F46" s="23"/>
      <c r="G46" s="23"/>
      <c r="H46" s="43" t="s">
        <v>112</v>
      </c>
      <c r="I46" s="43" t="s">
        <v>96</v>
      </c>
      <c r="J46" s="50">
        <v>70</v>
      </c>
      <c r="K46" s="23"/>
      <c r="L46" s="23"/>
    </row>
    <row r="47" spans="1:12" ht="38.25" customHeight="1">
      <c r="A47" s="23"/>
      <c r="B47" s="23"/>
      <c r="C47" s="23"/>
      <c r="D47" s="23"/>
      <c r="E47" s="23"/>
      <c r="F47" s="23"/>
      <c r="G47" s="23"/>
      <c r="H47" s="43" t="s">
        <v>113</v>
      </c>
      <c r="I47" s="43" t="s">
        <v>96</v>
      </c>
      <c r="J47" s="50">
        <f>97.5-96.566223</f>
        <v>0.9337770000000063</v>
      </c>
      <c r="K47" s="23"/>
      <c r="L47" s="23"/>
    </row>
    <row r="48" spans="1:12" ht="38.25" customHeight="1">
      <c r="A48" s="23"/>
      <c r="B48" s="23"/>
      <c r="C48" s="23"/>
      <c r="D48" s="23"/>
      <c r="E48" s="23"/>
      <c r="F48" s="23"/>
      <c r="G48" s="23"/>
      <c r="H48" s="43" t="s">
        <v>114</v>
      </c>
      <c r="I48" s="43" t="s">
        <v>96</v>
      </c>
      <c r="J48" s="50">
        <f>47.5-25.876</f>
        <v>21.624</v>
      </c>
      <c r="K48" s="23"/>
      <c r="L48" s="23"/>
    </row>
    <row r="49" spans="1:12" ht="39" customHeight="1">
      <c r="A49" s="23"/>
      <c r="B49" s="23"/>
      <c r="C49" s="23"/>
      <c r="D49" s="23"/>
      <c r="E49" s="23"/>
      <c r="F49" s="23"/>
      <c r="G49" s="23"/>
      <c r="H49" s="43" t="s">
        <v>115</v>
      </c>
      <c r="I49" s="43" t="s">
        <v>96</v>
      </c>
      <c r="J49" s="50">
        <v>13.078</v>
      </c>
      <c r="K49" s="23"/>
      <c r="L49" s="23"/>
    </row>
    <row r="50" spans="1:12" ht="39" customHeight="1">
      <c r="A50" s="23"/>
      <c r="B50" s="23"/>
      <c r="C50" s="23"/>
      <c r="D50" s="23"/>
      <c r="E50" s="23"/>
      <c r="F50" s="23"/>
      <c r="G50" s="23"/>
      <c r="H50" s="26" t="s">
        <v>116</v>
      </c>
      <c r="I50" s="43" t="s">
        <v>96</v>
      </c>
      <c r="J50" s="50">
        <v>37.5</v>
      </c>
      <c r="K50" s="23"/>
      <c r="L50" s="23"/>
    </row>
    <row r="51" spans="1:12" ht="39" customHeight="1">
      <c r="A51" s="23"/>
      <c r="B51" s="23"/>
      <c r="C51" s="23"/>
      <c r="D51" s="23"/>
      <c r="E51" s="23"/>
      <c r="F51" s="23"/>
      <c r="G51" s="23"/>
      <c r="H51" s="26" t="s">
        <v>117</v>
      </c>
      <c r="I51" s="43" t="s">
        <v>96</v>
      </c>
      <c r="J51" s="50">
        <v>40</v>
      </c>
      <c r="K51" s="23"/>
      <c r="L51" s="23"/>
    </row>
    <row r="52" spans="1:12" ht="39" customHeight="1">
      <c r="A52" s="23"/>
      <c r="B52" s="23"/>
      <c r="C52" s="23"/>
      <c r="D52" s="23"/>
      <c r="E52" s="23"/>
      <c r="F52" s="23"/>
      <c r="G52" s="23"/>
      <c r="H52" s="26" t="s">
        <v>118</v>
      </c>
      <c r="I52" s="43" t="s">
        <v>96</v>
      </c>
      <c r="J52" s="50">
        <f>30-5.258</f>
        <v>24.742</v>
      </c>
      <c r="K52" s="23"/>
      <c r="L52" s="23"/>
    </row>
    <row r="53" spans="1:12" ht="39" customHeight="1">
      <c r="A53" s="23"/>
      <c r="B53" s="23"/>
      <c r="C53" s="23"/>
      <c r="D53" s="23"/>
      <c r="E53" s="23"/>
      <c r="F53" s="23"/>
      <c r="G53" s="23"/>
      <c r="H53" s="26" t="s">
        <v>119</v>
      </c>
      <c r="I53" s="43" t="s">
        <v>96</v>
      </c>
      <c r="J53" s="50">
        <f>27.5-5</f>
        <v>22.5</v>
      </c>
      <c r="K53" s="23"/>
      <c r="L53" s="23"/>
    </row>
  </sheetData>
  <sheetProtection/>
  <mergeCells count="51">
    <mergeCell ref="B2:L2"/>
    <mergeCell ref="B3:G3"/>
    <mergeCell ref="J3:L3"/>
    <mergeCell ref="H4:J4"/>
    <mergeCell ref="H6:I6"/>
    <mergeCell ref="H7:I7"/>
    <mergeCell ref="H8:I8"/>
    <mergeCell ref="H9:I9"/>
    <mergeCell ref="H10:I10"/>
    <mergeCell ref="B11:F11"/>
    <mergeCell ref="H11:I11"/>
    <mergeCell ref="H12:I12"/>
    <mergeCell ref="H13:I13"/>
    <mergeCell ref="H14:I14"/>
    <mergeCell ref="H15:I15"/>
    <mergeCell ref="B16:F16"/>
    <mergeCell ref="H16:I16"/>
    <mergeCell ref="H17:I17"/>
    <mergeCell ref="B18:F18"/>
    <mergeCell ref="H18:I18"/>
    <mergeCell ref="H19:I19"/>
    <mergeCell ref="H20:I20"/>
    <mergeCell ref="H21:I21"/>
    <mergeCell ref="H22:I22"/>
    <mergeCell ref="H23:I23"/>
    <mergeCell ref="B24:F24"/>
    <mergeCell ref="H24:I24"/>
    <mergeCell ref="H25:I25"/>
    <mergeCell ref="H26:I26"/>
    <mergeCell ref="H27:I27"/>
    <mergeCell ref="H28:I28"/>
    <mergeCell ref="H29:I29"/>
    <mergeCell ref="H30:I30"/>
    <mergeCell ref="A4:A5"/>
    <mergeCell ref="A31:A53"/>
    <mergeCell ref="B4:B5"/>
    <mergeCell ref="B31:B53"/>
    <mergeCell ref="C4:C5"/>
    <mergeCell ref="C31:C53"/>
    <mergeCell ref="D4:D5"/>
    <mergeCell ref="D31:D53"/>
    <mergeCell ref="E4:E5"/>
    <mergeCell ref="E31:E53"/>
    <mergeCell ref="F4:F5"/>
    <mergeCell ref="F31:F53"/>
    <mergeCell ref="G4:G5"/>
    <mergeCell ref="G31:G53"/>
    <mergeCell ref="K4:K5"/>
    <mergeCell ref="K31:K53"/>
    <mergeCell ref="L4:L5"/>
    <mergeCell ref="L31:L53"/>
  </mergeCells>
  <printOptions horizontalCentered="1"/>
  <pageMargins left="0.35" right="0.35" top="0.79" bottom="0.59" header="0.31" footer="0.31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小镇</cp:lastModifiedBy>
  <cp:lastPrinted>2018-06-20T08:20:01Z</cp:lastPrinted>
  <dcterms:created xsi:type="dcterms:W3CDTF">2017-09-03T13:01:24Z</dcterms:created>
  <dcterms:modified xsi:type="dcterms:W3CDTF">2018-06-20T09:50:03Z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